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Print_Area_0" localSheetId="0">Лист1!$A$1:$H$57</definedName>
    <definedName name="_xlnm.Print_Area" localSheetId="0">Лист1!$A$1:$H$58</definedName>
    <definedName name="Сверка_05.06.2017" localSheetId="0">Лист1!$A$1:$H$58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" i="1"/>
  <c r="H7"/>
  <c r="H8"/>
  <c r="H9"/>
  <c r="H10"/>
  <c r="H11"/>
  <c r="H12"/>
  <c r="H15"/>
  <c r="H16"/>
  <c r="H17"/>
  <c r="H18"/>
  <c r="H19"/>
  <c r="H20"/>
  <c r="H21"/>
  <c r="H22"/>
  <c r="H23"/>
  <c r="H24"/>
  <c r="H14"/>
  <c r="D49" l="1"/>
  <c r="G49"/>
  <c r="H48" l="1"/>
  <c r="H47"/>
  <c r="H46"/>
  <c r="H45"/>
  <c r="H44"/>
  <c r="H43"/>
  <c r="H42"/>
  <c r="E48" l="1"/>
  <c r="E47"/>
  <c r="E45"/>
  <c r="E44"/>
  <c r="E43"/>
  <c r="E42"/>
  <c r="H40"/>
  <c r="H39"/>
  <c r="H38"/>
  <c r="H37"/>
  <c r="H36"/>
  <c r="H35"/>
  <c r="H34"/>
  <c r="H33"/>
  <c r="H32"/>
  <c r="H31"/>
  <c r="H30"/>
  <c r="H29"/>
  <c r="H28"/>
  <c r="H27"/>
  <c r="H26"/>
  <c r="E40"/>
  <c r="E39"/>
  <c r="E38"/>
  <c r="E37"/>
  <c r="E36"/>
  <c r="E35"/>
  <c r="E34"/>
  <c r="E33"/>
  <c r="E32"/>
  <c r="E31"/>
  <c r="E30"/>
  <c r="E29"/>
  <c r="E28"/>
  <c r="E27"/>
  <c r="E26"/>
  <c r="E24"/>
  <c r="E23"/>
  <c r="E22"/>
  <c r="E21"/>
  <c r="E20"/>
  <c r="E19"/>
  <c r="E18"/>
  <c r="E17"/>
  <c r="E16"/>
  <c r="E15"/>
  <c r="E14"/>
  <c r="E12" l="1"/>
  <c r="E11"/>
  <c r="E10"/>
  <c r="E9"/>
  <c r="E8"/>
  <c r="E7"/>
  <c r="H6"/>
  <c r="H49" l="1"/>
  <c r="F49"/>
  <c r="E49"/>
  <c r="C49"/>
  <c r="G41"/>
  <c r="H41" s="1"/>
  <c r="F41"/>
  <c r="D41"/>
  <c r="C41"/>
  <c r="G25"/>
  <c r="H25" s="1"/>
  <c r="F25"/>
  <c r="D25"/>
  <c r="C25"/>
  <c r="G13"/>
  <c r="F13"/>
  <c r="D13"/>
  <c r="C13"/>
  <c r="F50" l="1"/>
  <c r="G50"/>
  <c r="E41"/>
  <c r="E25"/>
  <c r="E13"/>
  <c r="D50"/>
  <c r="H13"/>
  <c r="C50"/>
  <c r="H50" l="1"/>
  <c r="E50"/>
</calcChain>
</file>

<file path=xl/sharedStrings.xml><?xml version="1.0" encoding="utf-8"?>
<sst xmlns="http://schemas.openxmlformats.org/spreadsheetml/2006/main" count="76" uniqueCount="54">
  <si>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</si>
  <si>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</si>
  <si>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</si>
  <si>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</si>
  <si>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</si>
  <si>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</si>
  <si>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26 подрайон Балтийского моря 
(38 пользователя ВБР)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</si>
  <si>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</si>
  <si>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</si>
  <si>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</si>
  <si>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</si>
  <si>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</si>
  <si>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</si>
  <si>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</si>
  <si>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</si>
  <si>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Калининградский (Вислинский) залив 
(36 пользователя ВБР)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</si>
  <si>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</si>
  <si>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</si>
  <si>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</si>
  <si>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</si>
  <si>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</si>
  <si>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</si>
  <si>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</si>
  <si>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</si>
  <si>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</si>
  <si>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</si>
  <si>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Куршский залив 
(54 пользователя ВБР)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</si>
  <si>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</si>
  <si>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</si>
  <si>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</si>
  <si>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</si>
  <si>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</si>
  <si>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</si>
  <si>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</si>
  <si>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линь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</si>
  <si>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</si>
  <si>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</si>
  <si>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</si>
  <si>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</si>
  <si>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</si>
  <si>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0/62</t>
  </si>
  <si>
    <t>* Утверждено сертификатов на уловы  - 0</t>
  </si>
  <si>
    <t>Калининградский (Вислинский) залив</t>
  </si>
  <si>
    <t>-</t>
  </si>
  <si>
    <t>озеро Виштынецкое</t>
  </si>
  <si>
    <t>Научно-ресурсные исследования</t>
  </si>
  <si>
    <t>В целях аквакультуры(рыбоводства)</t>
  </si>
  <si>
    <t xml:space="preserve">238612, Калининградская обл., Славский район, п.аповедное, </t>
  </si>
  <si>
    <t>*Аннулировано разрешений - 26</t>
  </si>
  <si>
    <t>* Заключено договоров пользования ВБР — 551</t>
  </si>
  <si>
    <t>Выдано разрешений на добычу ВБР — 458</t>
  </si>
  <si>
    <t>по состоянию на 30.09.2018 и 30.09.2019  (в сравнении)</t>
  </si>
  <si>
    <t>* Внесено изменений в разрешения — 340</t>
  </si>
  <si>
    <t>По состоянию на 30.09.2019 г.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</si>
</sst>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/>
    <xf numFmtId="0" fontId="13" fillId="0" borderId="1" applyProtection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/>
    <xf numFmtId="0" fontId="9" fillId="0" borderId="2" xfId="0" applyFont="1" applyBorder="1" applyAlignment="1"/>
    <xf numFmtId="0" fontId="0" fillId="0" borderId="0" xfId="0" applyFont="1" applyAlignment="1">
      <alignment horizontal="center" wrapText="1"/>
    </xf>
    <xf numFmtId="0" fontId="10" fillId="0" borderId="0" xfId="0" applyFont="1"/>
    <xf numFmtId="0" fontId="5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/>
    <xf numFmtId="0" fontId="5" fillId="0" borderId="0" xfId="0" applyFont="1"/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5"/>
  <sheetViews>
    <sheetView tabSelected="1" view="pageBreakPreview" topLeftCell="A40" zoomScale="59" zoomScaleNormal="70" zoomScalePageLayoutView="59" workbookViewId="0">
      <selection activeCell="G45" sqref="G45"/>
    </sheetView>
  </sheetViews>
  <sheetFormatPr defaultColWidth="8.7109375" defaultRowHeight="15"/>
  <cols>
    <col min="1" max="1" width="28.85546875" customWidth="1"/>
    <col min="2" max="2" width="31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>
      <c r="A1" s="38" t="s">
        <v>0</v>
      </c>
      <c r="B1" s="38"/>
      <c r="C1" s="38"/>
      <c r="D1" s="38"/>
      <c r="E1" s="38"/>
      <c r="F1" s="38"/>
      <c r="G1" s="38"/>
      <c r="H1" s="38"/>
      <c r="I1" s="39"/>
      <c r="J1" s="39"/>
      <c r="K1" s="39"/>
    </row>
    <row r="2" spans="1:11" ht="25.5" customHeight="1">
      <c r="A2" s="38" t="s">
        <v>51</v>
      </c>
      <c r="B2" s="38"/>
      <c r="C2" s="38"/>
      <c r="D2" s="38"/>
      <c r="E2" s="38"/>
      <c r="F2" s="38"/>
      <c r="G2" s="38"/>
      <c r="H2" s="38"/>
      <c r="I2" s="39"/>
      <c r="J2" s="39"/>
      <c r="K2" s="39"/>
    </row>
    <row r="3" spans="1:11" ht="7.5" customHeight="1">
      <c r="I3" s="39"/>
      <c r="J3" s="39"/>
      <c r="K3" s="39"/>
    </row>
    <row r="4" spans="1:11" ht="20.25" customHeight="1">
      <c r="A4" s="36" t="s">
        <v>1</v>
      </c>
      <c r="B4" s="36" t="s">
        <v>2</v>
      </c>
      <c r="C4" s="36">
        <v>2018</v>
      </c>
      <c r="D4" s="36"/>
      <c r="E4" s="36"/>
      <c r="F4" s="36">
        <v>2019</v>
      </c>
      <c r="G4" s="36"/>
      <c r="H4" s="36"/>
      <c r="I4" s="39"/>
      <c r="J4" s="39"/>
      <c r="K4" s="39"/>
    </row>
    <row r="5" spans="1:11" ht="20.25">
      <c r="A5" s="36"/>
      <c r="B5" s="36"/>
      <c r="C5" s="1" t="s">
        <v>3</v>
      </c>
      <c r="D5" s="1" t="s">
        <v>4</v>
      </c>
      <c r="E5" s="1" t="s">
        <v>5</v>
      </c>
      <c r="F5" s="1" t="s">
        <v>3</v>
      </c>
      <c r="G5" s="2" t="s">
        <v>4</v>
      </c>
      <c r="H5" s="1" t="s">
        <v>5</v>
      </c>
    </row>
    <row r="6" spans="1:11" ht="20.25" customHeight="1">
      <c r="A6" s="36" t="s">
        <v>6</v>
      </c>
      <c r="B6" s="3" t="s">
        <v>7</v>
      </c>
      <c r="C6" s="2">
        <v>42552.3</v>
      </c>
      <c r="D6" s="27">
        <v>31544.642000000003</v>
      </c>
      <c r="E6" s="5">
        <f>D6/C6</f>
        <v>0.74131461754123751</v>
      </c>
      <c r="F6" s="4">
        <v>42274.898999999998</v>
      </c>
      <c r="G6" s="27">
        <v>35214.469000000005</v>
      </c>
      <c r="H6" s="5">
        <f t="shared" ref="H6:H12" si="0">G6/F6</f>
        <v>0.83298765539333419</v>
      </c>
    </row>
    <row r="7" spans="1:11" ht="40.5">
      <c r="A7" s="36"/>
      <c r="B7" s="3" t="s">
        <v>8</v>
      </c>
      <c r="C7" s="2">
        <v>24224.539000000001</v>
      </c>
      <c r="D7" s="27">
        <v>11352.797999999997</v>
      </c>
      <c r="E7" s="5">
        <f t="shared" ref="E7:E12" si="1">D7/C7</f>
        <v>0.46864867067232929</v>
      </c>
      <c r="F7" s="4">
        <v>24710.457999999999</v>
      </c>
      <c r="G7" s="27">
        <v>9872.1059999999998</v>
      </c>
      <c r="H7" s="5">
        <f t="shared" si="0"/>
        <v>0.39951125147093591</v>
      </c>
    </row>
    <row r="8" spans="1:11" ht="20.25">
      <c r="A8" s="36"/>
      <c r="B8" s="3" t="s">
        <v>9</v>
      </c>
      <c r="C8" s="2">
        <v>5878.4470000000001</v>
      </c>
      <c r="D8" s="27">
        <v>2424.4469999999997</v>
      </c>
      <c r="E8" s="5">
        <f t="shared" si="1"/>
        <v>0.412429847543067</v>
      </c>
      <c r="F8" s="4">
        <v>5522.5619999999999</v>
      </c>
      <c r="G8" s="27">
        <v>1954.9760000000006</v>
      </c>
      <c r="H8" s="5">
        <f t="shared" si="0"/>
        <v>0.35399801758676508</v>
      </c>
    </row>
    <row r="9" spans="1:11" ht="20.25">
      <c r="A9" s="36"/>
      <c r="B9" s="3" t="s">
        <v>10</v>
      </c>
      <c r="C9" s="2">
        <v>1611.04</v>
      </c>
      <c r="D9" s="27">
        <v>734.25599999999974</v>
      </c>
      <c r="E9" s="5">
        <f t="shared" si="1"/>
        <v>0.45576521998212322</v>
      </c>
      <c r="F9" s="4">
        <v>1671.5550000000001</v>
      </c>
      <c r="G9" s="27">
        <v>495.90000000000003</v>
      </c>
      <c r="H9" s="5">
        <f t="shared" si="0"/>
        <v>0.29666986727926992</v>
      </c>
    </row>
    <row r="10" spans="1:11" ht="20.25">
      <c r="A10" s="36"/>
      <c r="B10" s="3" t="s">
        <v>11</v>
      </c>
      <c r="C10" s="2">
        <v>49.9</v>
      </c>
      <c r="D10" s="27">
        <v>5.5970000000000004</v>
      </c>
      <c r="E10" s="5">
        <f t="shared" si="1"/>
        <v>0.11216432865731464</v>
      </c>
      <c r="F10" s="4">
        <v>48</v>
      </c>
      <c r="G10" s="27">
        <v>0.28999999999999998</v>
      </c>
      <c r="H10" s="5">
        <f t="shared" si="0"/>
        <v>6.0416666666666665E-3</v>
      </c>
    </row>
    <row r="11" spans="1:11" ht="20.25">
      <c r="A11" s="36"/>
      <c r="B11" s="3" t="s">
        <v>12</v>
      </c>
      <c r="C11" s="2">
        <v>23.69</v>
      </c>
      <c r="D11" s="27">
        <v>6.9499999999999984</v>
      </c>
      <c r="E11" s="5">
        <f t="shared" si="1"/>
        <v>0.29337273111017298</v>
      </c>
      <c r="F11" s="4">
        <v>24.56</v>
      </c>
      <c r="G11" s="27">
        <v>0.58899999999999997</v>
      </c>
      <c r="H11" s="5">
        <f t="shared" si="0"/>
        <v>2.3982084690553747E-2</v>
      </c>
    </row>
    <row r="12" spans="1:11" ht="20.25">
      <c r="A12" s="36"/>
      <c r="B12" s="3" t="s">
        <v>13</v>
      </c>
      <c r="C12" s="2">
        <v>15</v>
      </c>
      <c r="D12" s="10"/>
      <c r="E12" s="5">
        <f t="shared" si="1"/>
        <v>0</v>
      </c>
      <c r="F12" s="4">
        <v>15</v>
      </c>
      <c r="G12" s="4"/>
      <c r="H12" s="5">
        <f t="shared" si="0"/>
        <v>0</v>
      </c>
    </row>
    <row r="13" spans="1:11" ht="20.25">
      <c r="A13" s="6" t="s">
        <v>14</v>
      </c>
      <c r="B13" s="3"/>
      <c r="C13" s="7">
        <f>SUM(C6:C12)</f>
        <v>74354.915999999997</v>
      </c>
      <c r="D13" s="8">
        <f>SUM(D6:D12)</f>
        <v>46068.69</v>
      </c>
      <c r="E13" s="9">
        <f t="shared" ref="E13:E45" si="2">D13/C13</f>
        <v>0.61957826702406604</v>
      </c>
      <c r="F13" s="7">
        <f>SUM(F6:F12)</f>
        <v>74267.033999999985</v>
      </c>
      <c r="G13" s="8">
        <f>SUM(G6:G12)</f>
        <v>47538.330000000009</v>
      </c>
      <c r="H13" s="9">
        <f t="shared" ref="H13:H50" si="3">G13/F13</f>
        <v>0.64010002069020311</v>
      </c>
    </row>
    <row r="14" spans="1:11" ht="40.5" customHeight="1">
      <c r="A14" s="36" t="s">
        <v>15</v>
      </c>
      <c r="B14" s="3" t="s">
        <v>8</v>
      </c>
      <c r="C14" s="2">
        <v>4000</v>
      </c>
      <c r="D14" s="27">
        <v>2390.4209999999998</v>
      </c>
      <c r="E14" s="5">
        <f t="shared" si="2"/>
        <v>0.59760524999999998</v>
      </c>
      <c r="F14" s="4">
        <v>3970.0549999999998</v>
      </c>
      <c r="G14" s="27">
        <v>3073.9859999999999</v>
      </c>
      <c r="H14" s="5">
        <f>G14/F14</f>
        <v>0.77429305135571169</v>
      </c>
    </row>
    <row r="15" spans="1:11" ht="20.25">
      <c r="A15" s="36"/>
      <c r="B15" s="3" t="s">
        <v>16</v>
      </c>
      <c r="C15" s="2">
        <v>288.08999999999997</v>
      </c>
      <c r="D15" s="27">
        <v>56.139000000000003</v>
      </c>
      <c r="E15" s="5">
        <f t="shared" si="2"/>
        <v>0.19486618764969282</v>
      </c>
      <c r="F15" s="4">
        <v>266.589</v>
      </c>
      <c r="G15" s="27">
        <v>91.271999999999991</v>
      </c>
      <c r="H15" s="5">
        <f t="shared" ref="H15:H24" si="4">G15/F15</f>
        <v>0.34236971517954601</v>
      </c>
    </row>
    <row r="16" spans="1:11" ht="20.25">
      <c r="A16" s="36"/>
      <c r="B16" s="3" t="s">
        <v>17</v>
      </c>
      <c r="C16" s="2">
        <v>148.99</v>
      </c>
      <c r="D16" s="27">
        <v>18.961000000000002</v>
      </c>
      <c r="E16" s="5">
        <f t="shared" si="2"/>
        <v>0.1272635747365595</v>
      </c>
      <c r="F16" s="4">
        <v>146.99600000000001</v>
      </c>
      <c r="G16" s="27">
        <v>54.719000000000001</v>
      </c>
      <c r="H16" s="5">
        <f t="shared" si="4"/>
        <v>0.37224822444148137</v>
      </c>
    </row>
    <row r="17" spans="1:8" ht="43.5" customHeight="1">
      <c r="A17" s="36"/>
      <c r="B17" s="3" t="s">
        <v>18</v>
      </c>
      <c r="C17" s="2">
        <v>79.8</v>
      </c>
      <c r="D17" s="27">
        <v>10.645999999999999</v>
      </c>
      <c r="E17" s="5">
        <f t="shared" si="2"/>
        <v>0.13340852130325814</v>
      </c>
      <c r="F17" s="4">
        <v>76.161000000000001</v>
      </c>
      <c r="G17" s="27">
        <v>7.905000000000002</v>
      </c>
      <c r="H17" s="5">
        <f t="shared" si="4"/>
        <v>0.10379328002520978</v>
      </c>
    </row>
    <row r="18" spans="1:8" ht="20.25">
      <c r="A18" s="36"/>
      <c r="B18" s="3" t="s">
        <v>19</v>
      </c>
      <c r="C18" s="2">
        <v>99.79</v>
      </c>
      <c r="D18" s="27">
        <v>19.641999999999999</v>
      </c>
      <c r="E18" s="5">
        <f t="shared" si="2"/>
        <v>0.19683335003507363</v>
      </c>
      <c r="F18" s="4">
        <v>96.5</v>
      </c>
      <c r="G18" s="27">
        <v>29.505000000000003</v>
      </c>
      <c r="H18" s="5">
        <f t="shared" si="4"/>
        <v>0.30575129533678758</v>
      </c>
    </row>
    <row r="19" spans="1:8" ht="20.25">
      <c r="A19" s="36"/>
      <c r="B19" s="3" t="s">
        <v>20</v>
      </c>
      <c r="C19" s="2">
        <v>69.790000000000006</v>
      </c>
      <c r="D19" s="27">
        <v>22.46</v>
      </c>
      <c r="E19" s="5">
        <f t="shared" si="2"/>
        <v>0.32182261068921048</v>
      </c>
      <c r="F19" s="10">
        <v>69.83</v>
      </c>
      <c r="G19" s="27">
        <v>30.542999999999992</v>
      </c>
      <c r="H19" s="5">
        <f t="shared" si="4"/>
        <v>0.43739080624373466</v>
      </c>
    </row>
    <row r="20" spans="1:8" ht="31.5" customHeight="1">
      <c r="A20" s="36"/>
      <c r="B20" s="3" t="s">
        <v>21</v>
      </c>
      <c r="C20" s="2">
        <v>19.8</v>
      </c>
      <c r="D20" s="27">
        <v>8.4949999999999992</v>
      </c>
      <c r="E20" s="5">
        <f t="shared" si="2"/>
        <v>0.429040404040404</v>
      </c>
      <c r="F20" s="2">
        <v>19.899999999999999</v>
      </c>
      <c r="G20" s="27">
        <v>5.4049999999999994</v>
      </c>
      <c r="H20" s="5">
        <f t="shared" si="4"/>
        <v>0.27160804020100499</v>
      </c>
    </row>
    <row r="21" spans="1:8" ht="20.25">
      <c r="A21" s="36"/>
      <c r="B21" s="3" t="s">
        <v>22</v>
      </c>
      <c r="C21" s="2">
        <v>5</v>
      </c>
      <c r="D21" s="27">
        <v>0.12199999999999998</v>
      </c>
      <c r="E21" s="5">
        <f t="shared" si="2"/>
        <v>2.4399999999999998E-2</v>
      </c>
      <c r="F21" s="2">
        <v>4.95</v>
      </c>
      <c r="G21" s="27"/>
      <c r="H21" s="5">
        <f t="shared" si="4"/>
        <v>0</v>
      </c>
    </row>
    <row r="22" spans="1:8" ht="20.25">
      <c r="A22" s="36"/>
      <c r="B22" s="3" t="s">
        <v>23</v>
      </c>
      <c r="C22" s="2">
        <v>5</v>
      </c>
      <c r="D22" s="27">
        <v>3.4999999999999996E-2</v>
      </c>
      <c r="E22" s="5">
        <f t="shared" si="2"/>
        <v>6.9999999999999993E-3</v>
      </c>
      <c r="F22" s="2">
        <v>4.99</v>
      </c>
      <c r="G22" s="27">
        <v>1.4E-2</v>
      </c>
      <c r="H22" s="5">
        <f t="shared" si="4"/>
        <v>2.8056112224448897E-3</v>
      </c>
    </row>
    <row r="23" spans="1:8" ht="20.25">
      <c r="A23" s="36"/>
      <c r="B23" s="3" t="s">
        <v>24</v>
      </c>
      <c r="C23" s="2">
        <v>0.99</v>
      </c>
      <c r="D23" s="28"/>
      <c r="E23" s="5">
        <f t="shared" si="2"/>
        <v>0</v>
      </c>
      <c r="F23" s="2">
        <v>0.75</v>
      </c>
      <c r="G23" s="27"/>
      <c r="H23" s="5">
        <f t="shared" si="4"/>
        <v>0</v>
      </c>
    </row>
    <row r="24" spans="1:8" ht="45" customHeight="1">
      <c r="A24" s="36"/>
      <c r="B24" s="3" t="s">
        <v>25</v>
      </c>
      <c r="C24" s="2">
        <v>99.8</v>
      </c>
      <c r="D24" s="27">
        <v>37.802999999999997</v>
      </c>
      <c r="E24" s="5">
        <f t="shared" si="2"/>
        <v>0.37878757515030059</v>
      </c>
      <c r="F24" s="2">
        <v>99.82</v>
      </c>
      <c r="G24" s="27">
        <v>42.356000000000002</v>
      </c>
      <c r="H24" s="5">
        <f t="shared" si="4"/>
        <v>0.42432378280905636</v>
      </c>
    </row>
    <row r="25" spans="1:8" ht="25.5" customHeight="1">
      <c r="A25" s="6" t="s">
        <v>14</v>
      </c>
      <c r="B25" s="3"/>
      <c r="C25" s="7">
        <f>SUM(C14:C24)</f>
        <v>4817.05</v>
      </c>
      <c r="D25" s="8">
        <f>SUM(D14:D24)</f>
        <v>2564.7239999999993</v>
      </c>
      <c r="E25" s="9">
        <f t="shared" si="2"/>
        <v>0.53242627749348648</v>
      </c>
      <c r="F25" s="7">
        <f>SUM(F14:F24)</f>
        <v>4756.5409999999993</v>
      </c>
      <c r="G25" s="8">
        <f>SUM(G14:G24)</f>
        <v>3335.7050000000008</v>
      </c>
      <c r="H25" s="9">
        <f t="shared" si="3"/>
        <v>0.70128797376076468</v>
      </c>
    </row>
    <row r="26" spans="1:8" ht="20.25" customHeight="1">
      <c r="A26" s="36" t="s">
        <v>26</v>
      </c>
      <c r="B26" s="3" t="s">
        <v>16</v>
      </c>
      <c r="C26" s="2">
        <v>1190.7339999999999</v>
      </c>
      <c r="D26" s="27">
        <v>481.33000000000004</v>
      </c>
      <c r="E26" s="5">
        <f t="shared" si="2"/>
        <v>0.40422966002482508</v>
      </c>
      <c r="F26" s="4">
        <v>1141.1880000000001</v>
      </c>
      <c r="G26" s="27">
        <v>613.31200000000001</v>
      </c>
      <c r="H26" s="5">
        <f t="shared" si="3"/>
        <v>0.53743292078080029</v>
      </c>
    </row>
    <row r="27" spans="1:8" ht="20.25">
      <c r="A27" s="36"/>
      <c r="B27" s="3" t="s">
        <v>17</v>
      </c>
      <c r="C27" s="2">
        <v>258.012</v>
      </c>
      <c r="D27" s="27">
        <v>103.261</v>
      </c>
      <c r="E27" s="5">
        <f t="shared" si="2"/>
        <v>0.40021781932623285</v>
      </c>
      <c r="F27" s="4">
        <v>255.27699999999999</v>
      </c>
      <c r="G27" s="27">
        <v>136.24299999999999</v>
      </c>
      <c r="H27" s="5">
        <f t="shared" si="3"/>
        <v>0.53370652271845875</v>
      </c>
    </row>
    <row r="28" spans="1:8" ht="47.25" customHeight="1">
      <c r="A28" s="36"/>
      <c r="B28" s="3" t="s">
        <v>18</v>
      </c>
      <c r="C28" s="2">
        <v>348.71300000000002</v>
      </c>
      <c r="D28" s="27">
        <v>24.759000000000004</v>
      </c>
      <c r="E28" s="5">
        <f t="shared" si="2"/>
        <v>7.1001081118283529E-2</v>
      </c>
      <c r="F28" s="4">
        <v>298.935</v>
      </c>
      <c r="G28" s="27">
        <v>71.616</v>
      </c>
      <c r="H28" s="5">
        <f t="shared" si="3"/>
        <v>0.23957047518691355</v>
      </c>
    </row>
    <row r="29" spans="1:8" ht="20.25">
      <c r="A29" s="36"/>
      <c r="B29" s="3" t="s">
        <v>19</v>
      </c>
      <c r="C29" s="2">
        <v>567.88099999999997</v>
      </c>
      <c r="D29" s="27">
        <v>245.63700000000003</v>
      </c>
      <c r="E29" s="5">
        <f t="shared" si="2"/>
        <v>0.4325501293404781</v>
      </c>
      <c r="F29" s="4">
        <v>568.08000000000004</v>
      </c>
      <c r="G29" s="27">
        <v>261.40500000000003</v>
      </c>
      <c r="H29" s="5">
        <f t="shared" si="3"/>
        <v>0.46015525982256023</v>
      </c>
    </row>
    <row r="30" spans="1:8" ht="20.25">
      <c r="A30" s="36"/>
      <c r="B30" s="3" t="s">
        <v>20</v>
      </c>
      <c r="C30" s="2">
        <v>199.59</v>
      </c>
      <c r="D30" s="27">
        <v>96.715999999999994</v>
      </c>
      <c r="E30" s="5">
        <f t="shared" si="2"/>
        <v>0.48457337541961015</v>
      </c>
      <c r="F30" s="2">
        <v>199.78</v>
      </c>
      <c r="G30" s="27">
        <v>154.42599999999999</v>
      </c>
      <c r="H30" s="5">
        <f t="shared" si="3"/>
        <v>0.77298027830613669</v>
      </c>
    </row>
    <row r="31" spans="1:8" ht="48.75" customHeight="1">
      <c r="A31" s="36"/>
      <c r="B31" s="3" t="s">
        <v>27</v>
      </c>
      <c r="C31" s="2">
        <v>299.89999999999998</v>
      </c>
      <c r="D31" s="28">
        <v>162.95400000000001</v>
      </c>
      <c r="E31" s="5">
        <f t="shared" si="2"/>
        <v>0.54336112037345785</v>
      </c>
      <c r="F31" s="2">
        <v>399.99</v>
      </c>
      <c r="G31" s="27">
        <v>338.99099999999999</v>
      </c>
      <c r="H31" s="5">
        <f t="shared" si="3"/>
        <v>0.8474986874671866</v>
      </c>
    </row>
    <row r="32" spans="1:8" ht="20.25">
      <c r="A32" s="36"/>
      <c r="B32" s="3" t="s">
        <v>28</v>
      </c>
      <c r="C32" s="2">
        <v>99.5</v>
      </c>
      <c r="D32" s="28">
        <v>11.401999999999999</v>
      </c>
      <c r="E32" s="5">
        <f t="shared" si="2"/>
        <v>0.1145929648241206</v>
      </c>
      <c r="F32" s="2">
        <v>99.6</v>
      </c>
      <c r="G32" s="27">
        <v>0.41199999999999998</v>
      </c>
      <c r="H32" s="5">
        <f t="shared" si="3"/>
        <v>4.1365461847389555E-3</v>
      </c>
    </row>
    <row r="33" spans="1:19" ht="20.25">
      <c r="A33" s="36"/>
      <c r="B33" s="3" t="s">
        <v>21</v>
      </c>
      <c r="C33" s="2">
        <v>1.8</v>
      </c>
      <c r="D33" s="27">
        <v>5.6000000000000001E-2</v>
      </c>
      <c r="E33" s="5">
        <f t="shared" si="2"/>
        <v>3.111111111111111E-2</v>
      </c>
      <c r="F33" s="2">
        <v>1.9</v>
      </c>
      <c r="G33" s="27">
        <v>0.13900000000000001</v>
      </c>
      <c r="H33" s="5">
        <f t="shared" si="3"/>
        <v>7.3157894736842116E-2</v>
      </c>
    </row>
    <row r="34" spans="1:19" ht="20.25">
      <c r="A34" s="36"/>
      <c r="B34" s="3" t="s">
        <v>22</v>
      </c>
      <c r="C34" s="2">
        <v>49.7</v>
      </c>
      <c r="D34" s="27">
        <v>1.71</v>
      </c>
      <c r="E34" s="5">
        <f t="shared" si="2"/>
        <v>3.4406438631790742E-2</v>
      </c>
      <c r="F34" s="2">
        <v>49.07</v>
      </c>
      <c r="G34" s="27">
        <v>1.88</v>
      </c>
      <c r="H34" s="5">
        <f t="shared" si="3"/>
        <v>3.831261463215814E-2</v>
      </c>
    </row>
    <row r="35" spans="1:19" ht="20.25">
      <c r="A35" s="36"/>
      <c r="B35" s="3" t="s">
        <v>23</v>
      </c>
      <c r="C35" s="2">
        <v>29.69</v>
      </c>
      <c r="D35" s="27">
        <v>2.871</v>
      </c>
      <c r="E35" s="5">
        <f t="shared" si="2"/>
        <v>9.6699225328393396E-2</v>
      </c>
      <c r="F35" s="2">
        <v>29.78</v>
      </c>
      <c r="G35" s="27">
        <v>5.9240000000000013</v>
      </c>
      <c r="H35" s="5">
        <f t="shared" si="3"/>
        <v>0.1989254533243788</v>
      </c>
    </row>
    <row r="36" spans="1:19" ht="20.25">
      <c r="A36" s="36"/>
      <c r="B36" s="3" t="s">
        <v>24</v>
      </c>
      <c r="C36" s="2">
        <v>119.69</v>
      </c>
      <c r="D36" s="27">
        <v>9.1999999999999998E-2</v>
      </c>
      <c r="E36" s="5">
        <f t="shared" si="2"/>
        <v>7.6865235190909853E-4</v>
      </c>
      <c r="F36" s="2">
        <v>119.73</v>
      </c>
      <c r="G36" s="27">
        <v>1.88</v>
      </c>
      <c r="H36" s="5">
        <f t="shared" si="3"/>
        <v>1.5701996158022216E-2</v>
      </c>
    </row>
    <row r="37" spans="1:19" ht="37.5" customHeight="1">
      <c r="A37" s="36"/>
      <c r="B37" s="3" t="s">
        <v>25</v>
      </c>
      <c r="C37" s="2">
        <v>299.7</v>
      </c>
      <c r="D37" s="27">
        <v>101.483</v>
      </c>
      <c r="E37" s="5">
        <f t="shared" si="2"/>
        <v>0.33861528194861529</v>
      </c>
      <c r="F37" s="2">
        <v>299.72000000000003</v>
      </c>
      <c r="G37" s="27">
        <v>134.27099999999999</v>
      </c>
      <c r="H37" s="5">
        <f t="shared" si="3"/>
        <v>0.44798812224743084</v>
      </c>
    </row>
    <row r="38" spans="1:19" ht="35.25" customHeight="1">
      <c r="A38" s="36"/>
      <c r="B38" s="3" t="s">
        <v>29</v>
      </c>
      <c r="C38" s="2">
        <v>1.8</v>
      </c>
      <c r="D38" s="27">
        <v>3.4000000000000002E-2</v>
      </c>
      <c r="E38" s="5">
        <f t="shared" si="2"/>
        <v>1.8888888888888889E-2</v>
      </c>
      <c r="F38" s="2">
        <v>1.25</v>
      </c>
      <c r="G38" s="27">
        <v>0.32100000000000001</v>
      </c>
      <c r="H38" s="5">
        <f t="shared" si="3"/>
        <v>0.25680000000000003</v>
      </c>
    </row>
    <row r="39" spans="1:19" ht="29.25" customHeight="1">
      <c r="A39" s="36"/>
      <c r="B39" s="3" t="s">
        <v>30</v>
      </c>
      <c r="C39" s="2">
        <v>59.97</v>
      </c>
      <c r="D39" s="27">
        <v>10.098999999999998</v>
      </c>
      <c r="E39" s="5">
        <f t="shared" si="2"/>
        <v>0.16840086710021676</v>
      </c>
      <c r="F39" s="2">
        <v>60</v>
      </c>
      <c r="G39" s="27">
        <v>55.647999999999996</v>
      </c>
      <c r="H39" s="5">
        <f t="shared" si="3"/>
        <v>0.92746666666666655</v>
      </c>
    </row>
    <row r="40" spans="1:19" ht="20.25">
      <c r="A40" s="36"/>
      <c r="B40" s="3" t="s">
        <v>31</v>
      </c>
      <c r="C40" s="2">
        <v>49.99</v>
      </c>
      <c r="D40" s="27">
        <v>5.5810000000000004</v>
      </c>
      <c r="E40" s="5">
        <f t="shared" si="2"/>
        <v>0.11164232846569314</v>
      </c>
      <c r="F40" s="2">
        <v>50</v>
      </c>
      <c r="G40" s="27">
        <v>28.694000000000003</v>
      </c>
      <c r="H40" s="5">
        <f t="shared" si="3"/>
        <v>0.57388000000000006</v>
      </c>
    </row>
    <row r="41" spans="1:19" ht="20.25">
      <c r="A41" s="6" t="s">
        <v>14</v>
      </c>
      <c r="B41" s="3"/>
      <c r="C41" s="7">
        <f>SUM(C26:C40)</f>
        <v>3576.6699999999996</v>
      </c>
      <c r="D41" s="8">
        <f>SUM(D26:D40)</f>
        <v>1247.9850000000004</v>
      </c>
      <c r="E41" s="9">
        <f t="shared" si="2"/>
        <v>0.34892371954918977</v>
      </c>
      <c r="F41" s="7">
        <f>SUM(F26:F40)</f>
        <v>3574.3</v>
      </c>
      <c r="G41" s="8">
        <f>SUM(G26:G40)</f>
        <v>1805.1619999999998</v>
      </c>
      <c r="H41" s="9">
        <f t="shared" si="3"/>
        <v>0.50503930839604949</v>
      </c>
    </row>
    <row r="42" spans="1:19" ht="40.5" customHeight="1">
      <c r="A42" s="36" t="s">
        <v>32</v>
      </c>
      <c r="B42" s="11" t="s">
        <v>29</v>
      </c>
      <c r="C42" s="2">
        <v>1.35</v>
      </c>
      <c r="D42" s="27">
        <v>0.60500000000000009</v>
      </c>
      <c r="E42" s="5">
        <f t="shared" si="2"/>
        <v>0.44814814814814818</v>
      </c>
      <c r="F42" s="2">
        <v>1.35</v>
      </c>
      <c r="G42" s="27">
        <v>0.64700000000000002</v>
      </c>
      <c r="H42" s="5">
        <f t="shared" si="3"/>
        <v>0.47925925925925922</v>
      </c>
    </row>
    <row r="43" spans="1:19" ht="20.25">
      <c r="A43" s="36"/>
      <c r="B43" s="11" t="s">
        <v>33</v>
      </c>
      <c r="C43" s="2">
        <v>10.5</v>
      </c>
      <c r="D43" s="28">
        <v>7.2999999999999995E-2</v>
      </c>
      <c r="E43" s="5">
        <f t="shared" si="2"/>
        <v>6.9523809523809521E-3</v>
      </c>
      <c r="F43" s="2">
        <v>10.5</v>
      </c>
      <c r="G43" s="27">
        <v>0.51400000000000001</v>
      </c>
      <c r="H43" s="5">
        <f t="shared" si="3"/>
        <v>4.8952380952380956E-2</v>
      </c>
    </row>
    <row r="44" spans="1:19" ht="20.25">
      <c r="A44" s="36"/>
      <c r="B44" s="11" t="s">
        <v>19</v>
      </c>
      <c r="C44" s="2">
        <v>4.3</v>
      </c>
      <c r="D44" s="27">
        <v>0.63300000000000001</v>
      </c>
      <c r="E44" s="5">
        <f t="shared" si="2"/>
        <v>0.14720930232558141</v>
      </c>
      <c r="F44" s="2">
        <v>4.3</v>
      </c>
      <c r="G44" s="27">
        <v>0.46600000000000003</v>
      </c>
      <c r="H44" s="5">
        <f t="shared" si="3"/>
        <v>0.10837209302325583</v>
      </c>
    </row>
    <row r="45" spans="1:19" ht="20.25">
      <c r="A45" s="36"/>
      <c r="B45" s="11" t="s">
        <v>34</v>
      </c>
      <c r="C45" s="2">
        <v>0.05</v>
      </c>
      <c r="D45" s="27">
        <v>5.0000000000000001E-3</v>
      </c>
      <c r="E45" s="5">
        <f t="shared" si="2"/>
        <v>9.9999999999999992E-2</v>
      </c>
      <c r="F45" s="2">
        <v>0.2</v>
      </c>
      <c r="G45" s="27">
        <v>0.13900000000000001</v>
      </c>
      <c r="H45" s="5">
        <f t="shared" si="3"/>
        <v>0.69500000000000006</v>
      </c>
    </row>
    <row r="46" spans="1:19" ht="20.25">
      <c r="A46" s="36"/>
      <c r="B46" s="11" t="s">
        <v>21</v>
      </c>
      <c r="C46" s="2">
        <v>0.45</v>
      </c>
      <c r="D46" s="27"/>
      <c r="E46" s="5">
        <v>0</v>
      </c>
      <c r="F46" s="2">
        <v>1</v>
      </c>
      <c r="G46" s="27">
        <v>0.40800000000000003</v>
      </c>
      <c r="H46" s="5">
        <f t="shared" si="3"/>
        <v>0.40800000000000003</v>
      </c>
    </row>
    <row r="47" spans="1:19" ht="20.25">
      <c r="A47" s="36"/>
      <c r="B47" s="11" t="s">
        <v>20</v>
      </c>
      <c r="C47" s="2">
        <v>5.0999999999999996</v>
      </c>
      <c r="D47" s="27">
        <v>0.434</v>
      </c>
      <c r="E47" s="5">
        <f>D47/C47</f>
        <v>8.5098039215686275E-2</v>
      </c>
      <c r="F47" s="2">
        <v>5.0999999999999996</v>
      </c>
      <c r="G47" s="27">
        <v>0.28500000000000003</v>
      </c>
      <c r="H47" s="5">
        <f t="shared" si="3"/>
        <v>5.588235294117648E-2</v>
      </c>
    </row>
    <row r="48" spans="1:19" ht="20.25">
      <c r="A48" s="36"/>
      <c r="B48" s="11" t="s">
        <v>35</v>
      </c>
      <c r="C48" s="2">
        <v>3.3</v>
      </c>
      <c r="D48" s="27">
        <v>1.1179999999999999</v>
      </c>
      <c r="E48" s="5">
        <f>D48/C48</f>
        <v>0.33878787878787875</v>
      </c>
      <c r="F48" s="2">
        <v>3.3</v>
      </c>
      <c r="G48" s="4">
        <v>6.8000000000000005E-2</v>
      </c>
      <c r="H48" s="5">
        <f t="shared" si="3"/>
        <v>2.060606060606061E-2</v>
      </c>
      <c r="N48" s="12"/>
      <c r="O48" s="37"/>
      <c r="P48" s="37"/>
      <c r="Q48" s="31"/>
      <c r="R48" s="31"/>
      <c r="S48" s="12"/>
    </row>
    <row r="49" spans="1:23" ht="20.25">
      <c r="A49" s="6" t="s">
        <v>14</v>
      </c>
      <c r="B49" s="11"/>
      <c r="C49" s="7">
        <f>SUM(C42:C48)</f>
        <v>25.05</v>
      </c>
      <c r="D49" s="8">
        <f>SUM(D42:D48)</f>
        <v>2.8679999999999994</v>
      </c>
      <c r="E49" s="9">
        <f>D49/C49</f>
        <v>0.11449101796407184</v>
      </c>
      <c r="F49" s="7">
        <f>SUM(F42:F48)</f>
        <v>25.749999999999996</v>
      </c>
      <c r="G49" s="15">
        <f>SUM(G42:G48)</f>
        <v>2.5270000000000001</v>
      </c>
      <c r="H49" s="9">
        <f t="shared" si="3"/>
        <v>9.8135922330097103E-2</v>
      </c>
      <c r="N49" s="12"/>
      <c r="O49" s="13"/>
      <c r="P49" s="13"/>
      <c r="Q49" s="14"/>
      <c r="R49" s="14"/>
      <c r="S49" s="12"/>
    </row>
    <row r="50" spans="1:23" ht="49.5" customHeight="1">
      <c r="A50" s="1" t="s">
        <v>14</v>
      </c>
      <c r="B50" s="1"/>
      <c r="C50" s="7">
        <f>SUM(C13,C25,C41,C49)</f>
        <v>82773.686000000002</v>
      </c>
      <c r="D50" s="7">
        <f>SUM(D13,D25,D41,D49)</f>
        <v>49884.267000000007</v>
      </c>
      <c r="E50" s="9">
        <f>D50/C50</f>
        <v>0.60265851879545396</v>
      </c>
      <c r="F50" s="7">
        <f>SUM(F13,F25,F41,F49)</f>
        <v>82623.624999999985</v>
      </c>
      <c r="G50" s="7">
        <f>SUM(G13,G25,G41,G49)</f>
        <v>52681.724000000009</v>
      </c>
      <c r="H50" s="9">
        <f t="shared" si="3"/>
        <v>0.6376109012404142</v>
      </c>
      <c r="N50" s="2"/>
    </row>
    <row r="51" spans="1:23" ht="33" customHeight="1">
      <c r="A51" s="32" t="s">
        <v>53</v>
      </c>
      <c r="B51" s="32"/>
      <c r="C51" s="16"/>
      <c r="D51" s="16"/>
      <c r="E51" s="17"/>
      <c r="F51" s="17"/>
      <c r="G51" s="17"/>
      <c r="H51" s="17"/>
    </row>
    <row r="52" spans="1:23" ht="45.75" customHeight="1">
      <c r="A52" s="33" t="s">
        <v>50</v>
      </c>
      <c r="B52" s="33"/>
      <c r="C52" s="18" t="s">
        <v>36</v>
      </c>
      <c r="D52" s="18" t="s">
        <v>37</v>
      </c>
      <c r="E52" s="19"/>
      <c r="F52" s="19"/>
      <c r="G52" s="19"/>
      <c r="H52" s="19"/>
    </row>
    <row r="53" spans="1:23" ht="43.5" customHeight="1">
      <c r="A53" s="20" t="s">
        <v>38</v>
      </c>
      <c r="B53" s="11">
        <v>150</v>
      </c>
      <c r="C53" s="21">
        <v>150</v>
      </c>
      <c r="D53" s="11">
        <v>0</v>
      </c>
      <c r="E53" s="22" t="s">
        <v>49</v>
      </c>
      <c r="F53" s="22"/>
      <c r="G53" s="22"/>
      <c r="H53" s="23"/>
      <c r="I53" s="12"/>
      <c r="J53" s="12"/>
      <c r="K53" s="12"/>
    </row>
    <row r="54" spans="1:23" ht="36" customHeight="1">
      <c r="A54" s="20" t="s">
        <v>39</v>
      </c>
      <c r="B54" s="11">
        <v>196</v>
      </c>
      <c r="C54" s="11">
        <v>134</v>
      </c>
      <c r="D54" s="11" t="s">
        <v>40</v>
      </c>
      <c r="E54" s="22" t="s">
        <v>41</v>
      </c>
      <c r="F54" s="22"/>
      <c r="G54" s="22"/>
      <c r="H54" s="22"/>
    </row>
    <row r="55" spans="1:23" ht="41.25" customHeight="1">
      <c r="A55" s="20" t="s">
        <v>42</v>
      </c>
      <c r="B55" s="11">
        <v>92</v>
      </c>
      <c r="C55" s="11">
        <v>92</v>
      </c>
      <c r="D55" s="11" t="s">
        <v>43</v>
      </c>
      <c r="E55" s="22" t="s">
        <v>52</v>
      </c>
      <c r="F55" s="22"/>
      <c r="G55" s="22"/>
      <c r="H55" s="22"/>
    </row>
    <row r="56" spans="1:23" ht="35.25" customHeight="1">
      <c r="A56" s="20" t="s">
        <v>44</v>
      </c>
      <c r="B56" s="11">
        <v>3</v>
      </c>
      <c r="C56" s="11">
        <v>2</v>
      </c>
      <c r="D56" s="11">
        <v>1</v>
      </c>
      <c r="E56" s="34" t="s">
        <v>48</v>
      </c>
      <c r="F56" s="34"/>
      <c r="G56" s="34"/>
      <c r="H56" s="34"/>
      <c r="P56" s="35"/>
      <c r="Q56" s="35"/>
      <c r="R56" s="35"/>
      <c r="S56" s="35"/>
      <c r="T56" s="35"/>
      <c r="U56" s="35"/>
      <c r="V56" s="35"/>
      <c r="W56" s="35"/>
    </row>
    <row r="57" spans="1:23" ht="42" customHeight="1">
      <c r="A57" s="20" t="s">
        <v>45</v>
      </c>
      <c r="B57" s="11">
        <v>17</v>
      </c>
      <c r="C57" s="11">
        <v>11</v>
      </c>
      <c r="D57" s="11">
        <v>6</v>
      </c>
      <c r="E57" s="29"/>
      <c r="F57" s="29"/>
      <c r="G57" s="29"/>
      <c r="H57" s="29"/>
    </row>
    <row r="58" spans="1:23" ht="55.5" customHeight="1">
      <c r="A58" s="24" t="s">
        <v>46</v>
      </c>
      <c r="B58" s="3"/>
      <c r="C58" s="11"/>
      <c r="D58" s="25"/>
      <c r="E58" s="30"/>
      <c r="F58" s="30"/>
      <c r="G58" s="30"/>
      <c r="H58" s="30"/>
    </row>
    <row r="315" spans="7:7" ht="20.25">
      <c r="G315" s="26" t="s">
        <v>47</v>
      </c>
    </row>
  </sheetData>
  <mergeCells count="19">
    <mergeCell ref="A1:H1"/>
    <mergeCell ref="I1:K4"/>
    <mergeCell ref="A2:H2"/>
    <mergeCell ref="A4:A5"/>
    <mergeCell ref="B4:B5"/>
    <mergeCell ref="C4:E4"/>
    <mergeCell ref="F4:H4"/>
    <mergeCell ref="A6:A12"/>
    <mergeCell ref="A14:A24"/>
    <mergeCell ref="A26:A40"/>
    <mergeCell ref="A42:A48"/>
    <mergeCell ref="O48:P48"/>
    <mergeCell ref="E57:H57"/>
    <mergeCell ref="E58:H58"/>
    <mergeCell ref="Q48:R48"/>
    <mergeCell ref="A51:B51"/>
    <mergeCell ref="A52:B52"/>
    <mergeCell ref="E56:H56"/>
    <mergeCell ref="P56:W56"/>
  </mergeCells>
  <printOptions verticalCentered="1"/>
  <pageMargins left="0.70833333333333304" right="0.31527777777777799" top="0.35416666666666702" bottom="0.35416666666666702" header="0.51180555555555496" footer="0.51180555555555496"/>
  <pageSetup paperSize="9" scale="5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PC3</cp:lastModifiedBy>
  <cp:revision>10</cp:revision>
  <cp:lastPrinted>2019-10-07T09:28:34Z</cp:lastPrinted>
  <dcterms:created xsi:type="dcterms:W3CDTF">2014-12-05T10:55:26Z</dcterms:created>
  <dcterms:modified xsi:type="dcterms:W3CDTF">2019-10-07T09:33:01Z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